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800" windowHeight="8460" activeTab="0"/>
  </bookViews>
  <sheets>
    <sheet name="KHV . qt 2021" sheetId="1" r:id="rId1"/>
    <sheet name="Sheet3" sheetId="2" r:id="rId2"/>
  </sheets>
  <definedNames>
    <definedName name="_xlnm.Print_Titles" localSheetId="0">'KHV . qt 2021'!$6:$10</definedName>
  </definedNames>
  <calcPr fullCalcOnLoad="1"/>
</workbook>
</file>

<file path=xl/sharedStrings.xml><?xml version="1.0" encoding="utf-8"?>
<sst xmlns="http://schemas.openxmlformats.org/spreadsheetml/2006/main" count="173" uniqueCount="82">
  <si>
    <t>Phụ lục số 01</t>
  </si>
  <si>
    <t>Đơn vị: Triệu đồng</t>
  </si>
  <si>
    <t>Stt</t>
  </si>
  <si>
    <t>Nội dung</t>
  </si>
  <si>
    <t xml:space="preserve">Địa điểm
xây dựng </t>
  </si>
  <si>
    <t>Địa điểm 
mở tài khoản của dự án (chi tiết đến quận, huyện)</t>
  </si>
  <si>
    <t xml:space="preserve">
Chủ đầu tư</t>
  </si>
  <si>
    <t xml:space="preserve">Mã số dự án đầu tư </t>
  </si>
  <si>
    <t>Mã ngành kinh tế (loại, khoản)</t>
  </si>
  <si>
    <t>Thời gian
khởi công và hoàn thành</t>
  </si>
  <si>
    <t xml:space="preserve">Quyết định đầu tư dự án 
</t>
  </si>
  <si>
    <t>Ghi chú 
(Chủ đầu tư)</t>
  </si>
  <si>
    <t>Ghi chú</t>
  </si>
  <si>
    <t>Số, ngày, tháng, năm</t>
  </si>
  <si>
    <t>Tổng mức
vốn đầu tư</t>
  </si>
  <si>
    <t>Trong đó</t>
  </si>
  <si>
    <t xml:space="preserve">Tổng số </t>
  </si>
  <si>
    <t>mở tài khoản</t>
  </si>
  <si>
    <t xml:space="preserve">K/công </t>
  </si>
  <si>
    <t>từ K/công đến</t>
  </si>
  <si>
    <t>của dự án</t>
  </si>
  <si>
    <t>H/thành</t>
  </si>
  <si>
    <t>Trong đó: phần vốn NSNN</t>
  </si>
  <si>
    <t>hết KH năm trước</t>
  </si>
  <si>
    <t>Thu hồi vốn đã ứng trước</t>
  </si>
  <si>
    <t>Trả nợ XDCB</t>
  </si>
  <si>
    <t>A</t>
  </si>
  <si>
    <t>I</t>
  </si>
  <si>
    <t>II</t>
  </si>
  <si>
    <t>B</t>
  </si>
  <si>
    <t>KBNN Hớn Quản</t>
  </si>
  <si>
    <t>Năng lực thiết kế</t>
  </si>
  <si>
    <t>Công trình khởi công mới thực hiện theo cơ chế đặc thù</t>
  </si>
  <si>
    <t>VỐN THU TIỀN SỬ DỤNG ĐẤT (Mã nguồn: 44)</t>
  </si>
  <si>
    <t>*</t>
  </si>
  <si>
    <t>Thị trấn tân Khai</t>
  </si>
  <si>
    <t>THỊ TRẤN TÂN KHAI</t>
  </si>
  <si>
    <t>ỦY BAN NHÂN DÂN</t>
  </si>
  <si>
    <t>Kế hoạch vốn đầu tư công trung hạn giai đoạn 2021-2025</t>
  </si>
  <si>
    <t>Công trình khởi công mới không thực hiện theo cơ chế đặc thù</t>
  </si>
  <si>
    <t>VỐN PHÂN CẤP XÃ ĐẦU TƯ XÂY DỰNG NÔNG THÔN MỚI TỪ NGUỒN THU SỬ DỤNG ĐẤT (Mã nguồn: 44)</t>
  </si>
  <si>
    <t>Đường BTXM tổ 6 khu phố 6, dài 600m, rộng 4m, thị trấn Tân Khai</t>
  </si>
  <si>
    <t>Đường BTXM tổ 6 khu phố 1 dài 360m  rộng 4m</t>
  </si>
  <si>
    <t>Đường BTXM tổ 7 khu phố 2 dài 290m, rộng 4m</t>
  </si>
  <si>
    <t>Đường BTXM tổ 3 khu phố 2 dài 175m, rộng 4m</t>
  </si>
  <si>
    <t>Đường BTXM tổ 3 khu phố 3 dài 830m, rộng 4m</t>
  </si>
  <si>
    <t xml:space="preserve">Đường BTXM tổ 8 khu phố 3 dài 175m, rộng 4m, </t>
  </si>
  <si>
    <t>Đường BTXM tổ 7 khu phố 6 dài 850m, rộng 4m</t>
  </si>
  <si>
    <t>Đường BTXM tổ 4 khu phố 1 dài 550m, rộng 4m</t>
  </si>
  <si>
    <t>Đường BTXM tổ 6 khu phố 1 dài 110m rộng 4m</t>
  </si>
  <si>
    <t>Đường BTXM tổ 8 khu phố 2 dài 0,63km, rộng 4m</t>
  </si>
  <si>
    <t>Đường BTXM tổ 5 khu phố 7 dài 0,19 km, rộng 4m</t>
  </si>
  <si>
    <t>Đường BTXM tổ 4 khu phố Tàu Ô  dài 565 m; rộng 4m</t>
  </si>
  <si>
    <t>Đường BTXM tổ 7 khu phố Tàu Ô dài 1.325m rộng 4m</t>
  </si>
  <si>
    <t>Đường BTXM tổ 8 khu phố 5 dài 385m rộng 4m</t>
  </si>
  <si>
    <t>Đường BTXM tổ 4 khu phố 6 dài 430m rộng 4m</t>
  </si>
  <si>
    <t>Đường BTXM tổ 7 khu phố 6 dài 1.005m rộng 4m</t>
  </si>
  <si>
    <t xml:space="preserve">Đường BTXM tổ 8 khu phố 3 dài 87m, rộng 4m, </t>
  </si>
  <si>
    <t>Đường BTXM tổ 7 khu phố 2 dài 66m, rộng 4m</t>
  </si>
  <si>
    <t>Đường BTXM tổ 8 khu phố 2 dài 1000m, rộng 4m</t>
  </si>
  <si>
    <t>Đường BTXM tổ 4 khu phố 3 dài 440m, rộng 4m</t>
  </si>
  <si>
    <t>Đường BTXM tổ 5 khu phố Tàu Ô dài 380m, rộng 4m</t>
  </si>
  <si>
    <t>Đường BTXM tổ 7 khu phố Tàu Ô dài 495m, rộng 4m</t>
  </si>
  <si>
    <t>Kế hoạch 
vốn đầu tư năm 2022</t>
  </si>
  <si>
    <t>Sửa chữa các hạng mục nhà bia tưởng niệm liệt sỹ thị trấn Tân Khai</t>
  </si>
  <si>
    <t>Vốn phân cấp xã, thị trấn đầu tư xây dựng NTM từ nguồn thu sử dụng đất của huyện năm 2022</t>
  </si>
  <si>
    <t>Láng nhựa đường Sen Trắng, Khu phố 7, Thị trấn Tân Khai</t>
  </si>
  <si>
    <t>Xây dựng nhà văn hóa khu phố 3, thị trấn Tân Khai</t>
  </si>
  <si>
    <t>Láng nhựa đường tổ 5, khu phố 6, thị trấn Tân Khai</t>
  </si>
  <si>
    <t>Láng nhựa đường trục chính khu phố Tàu Ô, thị trấn Tân Khai</t>
  </si>
  <si>
    <t>2021-2022</t>
  </si>
  <si>
    <t>Vốn tất toán công trình huyện phân cấp về cho xã (Mã nguồn: 49)</t>
  </si>
  <si>
    <t xml:space="preserve">  </t>
  </si>
  <si>
    <t>KẾ HOẠCH ĐIỀU CHỈNH VỐN ĐẦU TƯ CÔNG NGUỒN VỐN NSNN NĂM 2022 - THỊ TRẤN TÂN KHAI</t>
  </si>
  <si>
    <t>TỔNG VỐN ĐẦU TƯ CÔNG NĂM 2022</t>
  </si>
  <si>
    <t>239/QĐ-UBND ngày 04/08/2021</t>
  </si>
  <si>
    <t xml:space="preserve">332/QĐ-UBND ngày 05/11/2021 </t>
  </si>
  <si>
    <t xml:space="preserve">237/QĐ-UBND ngày 04/08/2021 </t>
  </si>
  <si>
    <t xml:space="preserve">283/QĐ-UBND ngày 10/09/2021 </t>
  </si>
  <si>
    <t>(Kèm theo Tờ trình số:          /TTr-UBND ngày     / 8/2022 của UBND thị trấn Tân Khai)</t>
  </si>
  <si>
    <t>(Kèm theo Nghị quyết số:          /NQ-HĐND ngày     / 8/2022 của HĐND thị trấn Tân Khai)</t>
  </si>
  <si>
    <t>Vốn đã thanh toán từ khởi công đến hết 31/12/2021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</si>
</sst>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??\ _₫_-;_-@_-"/>
    <numFmt numFmtId="165" formatCode="_-* #,##0_-;\-* #,##0_-;_-* &quot;-&quot;??_-;_-@_-"/>
    <numFmt numFmtId="166" formatCode="_-* #,##0.000_-;\-* #,##0.00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_-* #,##0.000\ _₫_-;\-* #,##0.000\ _₫_-;_-* &quot;-&quot;???\ _₫_-;_-@_-"/>
    <numFmt numFmtId="174" formatCode="0.0"/>
    <numFmt numFmtId="175" formatCode="_(* #,##0.0_);_(* \(#,##0.0\);_(* &quot;-&quot;?_);_(@_)"/>
    <numFmt numFmtId="176" formatCode="#,##0.0"/>
    <numFmt numFmtId="177" formatCode="_(* #,##0.000_);_(* \(#,##0.000\);_(* &quot;-&quot;??_);_(@_)"/>
    <numFmt numFmtId="178" formatCode="_(* #,##0.0000_);_(* \(#,##0.0000\);_(* &quot;-&quot;??_);_(@_)"/>
    <numFmt numFmtId="179" formatCode="#,##0.000"/>
    <numFmt numFmtId="180" formatCode="0.000"/>
    <numFmt numFmtId="181" formatCode="_(* #,##0.00000_);_(* \(#,##0.00000\);_(* &quot;-&quot;??_);_(@_)"/>
    <numFmt numFmtId="182" formatCode="_(* #,##0.000_);_(* \(#,##0.000\);_(* &quot;-&quot;???_);_(@_)"/>
    <numFmt numFmtId="183" formatCode="0.0000"/>
  </numFmts>
  <fonts count="57">
    <font>
      <sz val="12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2" fontId="2" fillId="33" borderId="10" xfId="44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2" fontId="2" fillId="33" borderId="0" xfId="44" applyNumberFormat="1" applyFont="1" applyFill="1" applyAlignment="1">
      <alignment/>
    </xf>
    <xf numFmtId="172" fontId="3" fillId="33" borderId="0" xfId="44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3" fillId="33" borderId="0" xfId="0" applyNumberFormat="1" applyFont="1" applyFill="1" applyAlignment="1">
      <alignment horizontal="right"/>
    </xf>
    <xf numFmtId="0" fontId="6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44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2" fillId="34" borderId="11" xfId="61" applyFont="1" applyFill="1" applyBorder="1" applyAlignment="1">
      <alignment horizontal="left" vertical="center" wrapText="1"/>
      <protection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1" fontId="16" fillId="33" borderId="0" xfId="0" applyNumberFormat="1" applyFont="1" applyFill="1" applyAlignment="1">
      <alignment horizontal="center"/>
    </xf>
    <xf numFmtId="172" fontId="16" fillId="33" borderId="0" xfId="44" applyNumberFormat="1" applyFont="1" applyFill="1" applyAlignment="1">
      <alignment/>
    </xf>
    <xf numFmtId="172" fontId="16" fillId="33" borderId="0" xfId="0" applyNumberFormat="1" applyFont="1" applyFill="1" applyAlignment="1">
      <alignment horizontal="right"/>
    </xf>
    <xf numFmtId="0" fontId="15" fillId="33" borderId="0" xfId="0" applyNumberFormat="1" applyFont="1" applyFill="1" applyAlignment="1">
      <alignment/>
    </xf>
    <xf numFmtId="0" fontId="56" fillId="0" borderId="11" xfId="0" applyFont="1" applyBorder="1" applyAlignment="1" quotePrefix="1">
      <alignment wrapText="1"/>
    </xf>
    <xf numFmtId="0" fontId="1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72" fontId="1" fillId="8" borderId="11" xfId="44" applyNumberFormat="1" applyFont="1" applyFill="1" applyBorder="1" applyAlignment="1">
      <alignment horizontal="right" vertical="center" wrapText="1"/>
    </xf>
    <xf numFmtId="172" fontId="1" fillId="8" borderId="11" xfId="44" applyNumberFormat="1" applyFont="1" applyFill="1" applyBorder="1" applyAlignment="1">
      <alignment horizontal="right" wrapText="1"/>
    </xf>
    <xf numFmtId="3" fontId="1" fillId="8" borderId="11" xfId="0" applyNumberFormat="1" applyFont="1" applyFill="1" applyBorder="1" applyAlignment="1">
      <alignment horizontal="center" wrapText="1"/>
    </xf>
    <xf numFmtId="3" fontId="8" fillId="8" borderId="11" xfId="0" applyNumberFormat="1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vertical="center"/>
    </xf>
    <xf numFmtId="164" fontId="6" fillId="11" borderId="11" xfId="44" applyNumberFormat="1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vertical="center"/>
    </xf>
    <xf numFmtId="172" fontId="6" fillId="11" borderId="11" xfId="44" applyNumberFormat="1" applyFont="1" applyFill="1" applyBorder="1" applyAlignment="1">
      <alignment horizontal="right" vertical="center" wrapText="1"/>
    </xf>
    <xf numFmtId="171" fontId="6" fillId="11" borderId="11" xfId="44" applyNumberFormat="1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164" fontId="3" fillId="35" borderId="11" xfId="44" applyNumberFormat="1" applyFont="1" applyFill="1" applyBorder="1" applyAlignment="1">
      <alignment horizontal="right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172" fontId="6" fillId="35" borderId="11" xfId="44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0" fontId="3" fillId="35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172" fontId="2" fillId="0" borderId="11" xfId="44" applyNumberFormat="1" applyFont="1" applyBorder="1" applyAlignment="1">
      <alignment horizontal="right" wrapText="1"/>
    </xf>
    <xf numFmtId="172" fontId="6" fillId="33" borderId="0" xfId="0" applyNumberFormat="1" applyFont="1" applyFill="1" applyAlignment="1">
      <alignment/>
    </xf>
    <xf numFmtId="172" fontId="1" fillId="33" borderId="11" xfId="44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 wrapText="1"/>
    </xf>
    <xf numFmtId="0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4" xfId="41"/>
    <cellStyle name="Calculation" xfId="42"/>
    <cellStyle name="Check Cell" xfId="43"/>
    <cellStyle name="Comma" xfId="44"/>
    <cellStyle name="Comma [0]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115" zoomScaleNormal="115" zoomScalePageLayoutView="0" workbookViewId="0" topLeftCell="A4">
      <selection activeCell="N20" sqref="N20"/>
    </sheetView>
  </sheetViews>
  <sheetFormatPr defaultColWidth="9.00390625" defaultRowHeight="15.75"/>
  <cols>
    <col min="1" max="1" width="3.00390625" style="1" customWidth="1"/>
    <col min="2" max="2" width="20.75390625" style="1" customWidth="1"/>
    <col min="3" max="3" width="7.00390625" style="1" customWidth="1"/>
    <col min="4" max="4" width="7.75390625" style="2" customWidth="1"/>
    <col min="5" max="5" width="9.00390625" style="1" customWidth="1"/>
    <col min="6" max="6" width="6.375" style="3" customWidth="1"/>
    <col min="7" max="7" width="5.25390625" style="1" customWidth="1"/>
    <col min="8" max="8" width="4.25390625" style="2" customWidth="1"/>
    <col min="9" max="9" width="4.875" style="2" customWidth="1"/>
    <col min="10" max="10" width="10.875" style="2" customWidth="1"/>
    <col min="11" max="11" width="8.375" style="2" customWidth="1"/>
    <col min="12" max="12" width="8.375" style="14" customWidth="1"/>
    <col min="13" max="14" width="8.375" style="2" customWidth="1"/>
    <col min="15" max="15" width="8.375" style="16" customWidth="1"/>
    <col min="16" max="16" width="5.25390625" style="2" customWidth="1"/>
    <col min="17" max="17" width="5.00390625" style="2" customWidth="1"/>
    <col min="18" max="18" width="15.625" style="1" hidden="1" customWidth="1"/>
    <col min="19" max="19" width="4.50390625" style="1" customWidth="1"/>
    <col min="20" max="20" width="12.375" style="2" bestFit="1" customWidth="1"/>
    <col min="21" max="21" width="11.25390625" style="2" bestFit="1" customWidth="1"/>
    <col min="22" max="16384" width="9.00390625" style="2" customWidth="1"/>
  </cols>
  <sheetData>
    <row r="1" spans="1:19" s="34" customFormat="1" ht="20.25" customHeight="1">
      <c r="A1" s="75" t="s">
        <v>37</v>
      </c>
      <c r="B1" s="75"/>
      <c r="C1" s="33"/>
      <c r="E1" s="33"/>
      <c r="F1" s="35"/>
      <c r="G1" s="33"/>
      <c r="L1" s="36"/>
      <c r="O1" s="37"/>
      <c r="R1" s="33"/>
      <c r="S1" s="33"/>
    </row>
    <row r="2" spans="1:19" s="34" customFormat="1" ht="20.25" customHeight="1">
      <c r="A2" s="74" t="s">
        <v>36</v>
      </c>
      <c r="B2" s="74"/>
      <c r="C2" s="33"/>
      <c r="E2" s="33"/>
      <c r="F2" s="35"/>
      <c r="G2" s="33"/>
      <c r="L2" s="36"/>
      <c r="N2" s="38"/>
      <c r="O2" s="74" t="s">
        <v>0</v>
      </c>
      <c r="P2" s="74"/>
      <c r="Q2" s="74"/>
      <c r="R2" s="74"/>
      <c r="S2" s="74"/>
    </row>
    <row r="3" spans="1:19" s="34" customFormat="1" ht="34.5" customHeight="1">
      <c r="A3" s="74" t="s">
        <v>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32"/>
    </row>
    <row r="4" spans="1:26" ht="22.5" customHeight="1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U4" s="69" t="s">
        <v>80</v>
      </c>
      <c r="V4" s="69"/>
      <c r="W4" s="69"/>
      <c r="X4" s="69"/>
      <c r="Y4" s="69"/>
      <c r="Z4" s="69"/>
    </row>
    <row r="5" spans="1:19" ht="12.75" customHeight="1">
      <c r="A5" s="13"/>
      <c r="B5" s="13"/>
      <c r="P5" s="72" t="s">
        <v>1</v>
      </c>
      <c r="Q5" s="72"/>
      <c r="R5" s="72"/>
      <c r="S5" s="72"/>
    </row>
    <row r="6" spans="1:19" s="4" customFormat="1" ht="28.5" customHeight="1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6" t="s">
        <v>7</v>
      </c>
      <c r="G6" s="67" t="s">
        <v>8</v>
      </c>
      <c r="H6" s="67" t="s">
        <v>31</v>
      </c>
      <c r="I6" s="67" t="s">
        <v>9</v>
      </c>
      <c r="J6" s="67" t="s">
        <v>10</v>
      </c>
      <c r="K6" s="67"/>
      <c r="L6" s="67"/>
      <c r="M6" s="67" t="s">
        <v>38</v>
      </c>
      <c r="N6" s="67" t="s">
        <v>81</v>
      </c>
      <c r="O6" s="70" t="s">
        <v>63</v>
      </c>
      <c r="P6" s="70"/>
      <c r="Q6" s="70"/>
      <c r="R6" s="67" t="s">
        <v>11</v>
      </c>
      <c r="S6" s="67" t="s">
        <v>12</v>
      </c>
    </row>
    <row r="7" spans="1:19" s="4" customFormat="1" ht="15" customHeight="1">
      <c r="A7" s="67"/>
      <c r="B7" s="67"/>
      <c r="C7" s="67"/>
      <c r="D7" s="67"/>
      <c r="E7" s="67"/>
      <c r="F7" s="76"/>
      <c r="G7" s="67"/>
      <c r="H7" s="67"/>
      <c r="I7" s="67"/>
      <c r="J7" s="67" t="s">
        <v>13</v>
      </c>
      <c r="K7" s="67" t="s">
        <v>14</v>
      </c>
      <c r="L7" s="67"/>
      <c r="M7" s="67"/>
      <c r="N7" s="67"/>
      <c r="O7" s="71" t="s">
        <v>16</v>
      </c>
      <c r="P7" s="67" t="s">
        <v>15</v>
      </c>
      <c r="Q7" s="67"/>
      <c r="R7" s="67"/>
      <c r="S7" s="67"/>
    </row>
    <row r="8" spans="1:19" s="4" customFormat="1" ht="12.75" customHeight="1">
      <c r="A8" s="67" t="s">
        <v>2</v>
      </c>
      <c r="B8" s="67" t="s">
        <v>3</v>
      </c>
      <c r="C8" s="67"/>
      <c r="D8" s="67" t="s">
        <v>17</v>
      </c>
      <c r="E8" s="67"/>
      <c r="F8" s="76"/>
      <c r="G8" s="67"/>
      <c r="H8" s="67"/>
      <c r="I8" s="67" t="s">
        <v>18</v>
      </c>
      <c r="J8" s="67"/>
      <c r="K8" s="67"/>
      <c r="L8" s="67"/>
      <c r="M8" s="67"/>
      <c r="N8" s="67" t="s">
        <v>19</v>
      </c>
      <c r="O8" s="71"/>
      <c r="P8" s="67"/>
      <c r="Q8" s="67"/>
      <c r="R8" s="67"/>
      <c r="S8" s="67"/>
    </row>
    <row r="9" spans="1:19" s="4" customFormat="1" ht="4.5" customHeight="1">
      <c r="A9" s="67"/>
      <c r="B9" s="67"/>
      <c r="C9" s="67"/>
      <c r="D9" s="67" t="s">
        <v>20</v>
      </c>
      <c r="E9" s="67"/>
      <c r="F9" s="76"/>
      <c r="G9" s="67"/>
      <c r="H9" s="67"/>
      <c r="I9" s="67" t="s">
        <v>21</v>
      </c>
      <c r="J9" s="67"/>
      <c r="K9" s="67" t="s">
        <v>16</v>
      </c>
      <c r="L9" s="66" t="s">
        <v>22</v>
      </c>
      <c r="M9" s="67"/>
      <c r="N9" s="67" t="s">
        <v>23</v>
      </c>
      <c r="O9" s="71"/>
      <c r="P9" s="67"/>
      <c r="Q9" s="67"/>
      <c r="R9" s="67"/>
      <c r="S9" s="67"/>
    </row>
    <row r="10" spans="1:19" s="4" customFormat="1" ht="51.75" customHeight="1">
      <c r="A10" s="67">
        <v>1</v>
      </c>
      <c r="B10" s="67">
        <v>2</v>
      </c>
      <c r="C10" s="67"/>
      <c r="D10" s="67">
        <v>4</v>
      </c>
      <c r="E10" s="67">
        <v>15</v>
      </c>
      <c r="F10" s="76">
        <v>5</v>
      </c>
      <c r="G10" s="67">
        <v>6</v>
      </c>
      <c r="H10" s="67"/>
      <c r="I10" s="67">
        <v>8</v>
      </c>
      <c r="J10" s="67"/>
      <c r="K10" s="67">
        <v>10</v>
      </c>
      <c r="L10" s="66">
        <v>11</v>
      </c>
      <c r="M10" s="67"/>
      <c r="N10" s="67">
        <v>12</v>
      </c>
      <c r="O10" s="71"/>
      <c r="P10" s="18" t="s">
        <v>24</v>
      </c>
      <c r="Q10" s="18" t="s">
        <v>25</v>
      </c>
      <c r="R10" s="67">
        <v>15</v>
      </c>
      <c r="S10" s="67"/>
    </row>
    <row r="11" spans="1:19" ht="1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21">
        <v>12</v>
      </c>
      <c r="M11" s="19">
        <v>13</v>
      </c>
      <c r="N11" s="19">
        <v>14</v>
      </c>
      <c r="O11" s="22">
        <v>15</v>
      </c>
      <c r="P11" s="19">
        <v>16</v>
      </c>
      <c r="Q11" s="19">
        <v>17</v>
      </c>
      <c r="R11" s="19">
        <v>15</v>
      </c>
      <c r="S11" s="19">
        <v>18</v>
      </c>
    </row>
    <row r="12" spans="1:19" s="8" customFormat="1" ht="26.25" customHeight="1">
      <c r="A12" s="53" t="s">
        <v>34</v>
      </c>
      <c r="B12" s="54" t="s">
        <v>74</v>
      </c>
      <c r="C12" s="53"/>
      <c r="D12" s="55"/>
      <c r="E12" s="56"/>
      <c r="F12" s="57"/>
      <c r="G12" s="61"/>
      <c r="H12" s="55"/>
      <c r="I12" s="58"/>
      <c r="J12" s="53"/>
      <c r="K12" s="59">
        <f>+K13+K21</f>
        <v>36987</v>
      </c>
      <c r="L12" s="59">
        <f aca="true" t="shared" si="0" ref="L12:S12">+L13+L21</f>
        <v>28645</v>
      </c>
      <c r="M12" s="59">
        <f t="shared" si="0"/>
        <v>36987</v>
      </c>
      <c r="N12" s="59">
        <f t="shared" si="0"/>
        <v>23330</v>
      </c>
      <c r="O12" s="59">
        <f t="shared" si="0"/>
        <v>8306</v>
      </c>
      <c r="P12" s="59">
        <f t="shared" si="0"/>
        <v>0</v>
      </c>
      <c r="Q12" s="59">
        <f t="shared" si="0"/>
        <v>0</v>
      </c>
      <c r="R12" s="59">
        <f t="shared" si="0"/>
        <v>0</v>
      </c>
      <c r="S12" s="59">
        <f t="shared" si="0"/>
        <v>0</v>
      </c>
    </row>
    <row r="13" spans="1:19" s="9" customFormat="1" ht="18.75" customHeight="1">
      <c r="A13" s="47" t="s">
        <v>26</v>
      </c>
      <c r="B13" s="77" t="s">
        <v>33</v>
      </c>
      <c r="C13" s="77"/>
      <c r="D13" s="77"/>
      <c r="E13" s="48"/>
      <c r="F13" s="49"/>
      <c r="G13" s="62"/>
      <c r="H13" s="50"/>
      <c r="I13" s="47"/>
      <c r="J13" s="50"/>
      <c r="K13" s="51">
        <f>+K14+K19</f>
        <v>28645</v>
      </c>
      <c r="L13" s="51">
        <f>+L14+L19</f>
        <v>28645</v>
      </c>
      <c r="M13" s="51">
        <f>+M14+M19</f>
        <v>28645</v>
      </c>
      <c r="N13" s="51">
        <f>+N14+N19</f>
        <v>23330</v>
      </c>
      <c r="O13" s="51">
        <f>+O14+O19</f>
        <v>3967</v>
      </c>
      <c r="P13" s="52"/>
      <c r="Q13" s="52"/>
      <c r="R13" s="52"/>
      <c r="S13" s="52"/>
    </row>
    <row r="14" spans="1:19" s="5" customFormat="1" ht="18.75" customHeight="1">
      <c r="A14" s="40" t="s">
        <v>27</v>
      </c>
      <c r="B14" s="73" t="s">
        <v>65</v>
      </c>
      <c r="C14" s="73"/>
      <c r="D14" s="73"/>
      <c r="E14" s="73"/>
      <c r="F14" s="73"/>
      <c r="G14" s="73"/>
      <c r="H14" s="73"/>
      <c r="I14" s="73"/>
      <c r="J14" s="73"/>
      <c r="K14" s="44">
        <f aca="true" t="shared" si="1" ref="K14:S14">SUM(K15:K18)</f>
        <v>21297</v>
      </c>
      <c r="L14" s="44">
        <f t="shared" si="1"/>
        <v>21297</v>
      </c>
      <c r="M14" s="44">
        <f t="shared" si="1"/>
        <v>21297</v>
      </c>
      <c r="N14" s="44">
        <f t="shared" si="1"/>
        <v>17330</v>
      </c>
      <c r="O14" s="44">
        <f t="shared" si="1"/>
        <v>3596</v>
      </c>
      <c r="P14" s="44">
        <f t="shared" si="1"/>
        <v>0</v>
      </c>
      <c r="Q14" s="44">
        <f t="shared" si="1"/>
        <v>0</v>
      </c>
      <c r="R14" s="44">
        <f t="shared" si="1"/>
        <v>0</v>
      </c>
      <c r="S14" s="44">
        <f t="shared" si="1"/>
        <v>0</v>
      </c>
    </row>
    <row r="15" spans="1:20" s="5" customFormat="1" ht="27" customHeight="1">
      <c r="A15" s="23">
        <v>1</v>
      </c>
      <c r="B15" s="39" t="s">
        <v>66</v>
      </c>
      <c r="C15" s="23" t="s">
        <v>35</v>
      </c>
      <c r="D15" s="23" t="s">
        <v>30</v>
      </c>
      <c r="E15" s="23" t="s">
        <v>35</v>
      </c>
      <c r="F15" s="30">
        <v>7912422</v>
      </c>
      <c r="G15" s="63">
        <v>292</v>
      </c>
      <c r="H15" s="30"/>
      <c r="I15" s="60" t="s">
        <v>70</v>
      </c>
      <c r="J15" s="30" t="s">
        <v>75</v>
      </c>
      <c r="K15" s="64">
        <v>7348</v>
      </c>
      <c r="L15" s="64">
        <f>K15</f>
        <v>7348</v>
      </c>
      <c r="M15" s="64">
        <f>L15</f>
        <v>7348</v>
      </c>
      <c r="N15" s="64">
        <v>6000</v>
      </c>
      <c r="O15" s="64">
        <v>977</v>
      </c>
      <c r="P15" s="24"/>
      <c r="Q15" s="24"/>
      <c r="R15" s="24"/>
      <c r="S15" s="25"/>
      <c r="T15" s="65"/>
    </row>
    <row r="16" spans="1:19" s="5" customFormat="1" ht="27" customHeight="1">
      <c r="A16" s="23">
        <v>2</v>
      </c>
      <c r="B16" s="39" t="s">
        <v>67</v>
      </c>
      <c r="C16" s="23" t="s">
        <v>35</v>
      </c>
      <c r="D16" s="23" t="s">
        <v>30</v>
      </c>
      <c r="E16" s="23" t="s">
        <v>35</v>
      </c>
      <c r="F16" s="30">
        <v>7931350</v>
      </c>
      <c r="G16" s="63">
        <v>309</v>
      </c>
      <c r="H16" s="30"/>
      <c r="I16" s="60" t="s">
        <v>70</v>
      </c>
      <c r="J16" s="30" t="s">
        <v>76</v>
      </c>
      <c r="K16" s="64">
        <v>879</v>
      </c>
      <c r="L16" s="64">
        <f aca="true" t="shared" si="2" ref="L16:M18">K16</f>
        <v>879</v>
      </c>
      <c r="M16" s="64">
        <f t="shared" si="2"/>
        <v>879</v>
      </c>
      <c r="N16" s="64">
        <v>800</v>
      </c>
      <c r="O16" s="64">
        <v>79</v>
      </c>
      <c r="P16" s="24"/>
      <c r="Q16" s="24"/>
      <c r="R16" s="24"/>
      <c r="S16" s="25"/>
    </row>
    <row r="17" spans="1:19" s="5" customFormat="1" ht="27" customHeight="1">
      <c r="A17" s="23">
        <v>3</v>
      </c>
      <c r="B17" s="39" t="s">
        <v>68</v>
      </c>
      <c r="C17" s="23" t="s">
        <v>35</v>
      </c>
      <c r="D17" s="23" t="s">
        <v>30</v>
      </c>
      <c r="E17" s="23" t="s">
        <v>35</v>
      </c>
      <c r="F17" s="30">
        <v>7913814</v>
      </c>
      <c r="G17" s="63">
        <v>292</v>
      </c>
      <c r="H17" s="30"/>
      <c r="I17" s="60" t="s">
        <v>70</v>
      </c>
      <c r="J17" s="30" t="s">
        <v>77</v>
      </c>
      <c r="K17" s="64">
        <v>3976</v>
      </c>
      <c r="L17" s="64">
        <f t="shared" si="2"/>
        <v>3976</v>
      </c>
      <c r="M17" s="64">
        <f t="shared" si="2"/>
        <v>3976</v>
      </c>
      <c r="N17" s="64">
        <v>3300</v>
      </c>
      <c r="O17" s="64">
        <v>676</v>
      </c>
      <c r="P17" s="24"/>
      <c r="Q17" s="24"/>
      <c r="R17" s="24"/>
      <c r="S17" s="25"/>
    </row>
    <row r="18" spans="1:19" s="5" customFormat="1" ht="37.5" customHeight="1">
      <c r="A18" s="23">
        <v>4</v>
      </c>
      <c r="B18" s="39" t="s">
        <v>69</v>
      </c>
      <c r="C18" s="23" t="s">
        <v>35</v>
      </c>
      <c r="D18" s="23" t="s">
        <v>30</v>
      </c>
      <c r="E18" s="23" t="s">
        <v>35</v>
      </c>
      <c r="F18" s="30">
        <v>7918633</v>
      </c>
      <c r="G18" s="63">
        <v>292</v>
      </c>
      <c r="H18" s="30"/>
      <c r="I18" s="60" t="s">
        <v>70</v>
      </c>
      <c r="J18" s="30" t="s">
        <v>78</v>
      </c>
      <c r="K18" s="64">
        <v>9094</v>
      </c>
      <c r="L18" s="64">
        <f t="shared" si="2"/>
        <v>9094</v>
      </c>
      <c r="M18" s="64">
        <f t="shared" si="2"/>
        <v>9094</v>
      </c>
      <c r="N18" s="64">
        <v>7230</v>
      </c>
      <c r="O18" s="64">
        <v>1864</v>
      </c>
      <c r="P18" s="24"/>
      <c r="Q18" s="24"/>
      <c r="R18" s="24"/>
      <c r="S18" s="25"/>
    </row>
    <row r="19" spans="1:19" s="5" customFormat="1" ht="15.75" customHeight="1">
      <c r="A19" s="40" t="s">
        <v>28</v>
      </c>
      <c r="B19" s="73" t="s">
        <v>71</v>
      </c>
      <c r="C19" s="73"/>
      <c r="D19" s="73"/>
      <c r="E19" s="73"/>
      <c r="F19" s="73"/>
      <c r="G19" s="73"/>
      <c r="H19" s="73"/>
      <c r="I19" s="73"/>
      <c r="J19" s="73"/>
      <c r="K19" s="44">
        <f>+K20</f>
        <v>7348</v>
      </c>
      <c r="L19" s="44">
        <f>+L20</f>
        <v>7348</v>
      </c>
      <c r="M19" s="44">
        <f>+M20</f>
        <v>7348</v>
      </c>
      <c r="N19" s="44">
        <f>+N20</f>
        <v>6000</v>
      </c>
      <c r="O19" s="44">
        <f>+O20</f>
        <v>371</v>
      </c>
      <c r="P19" s="45"/>
      <c r="Q19" s="45"/>
      <c r="R19" s="45"/>
      <c r="S19" s="46"/>
    </row>
    <row r="20" spans="1:19" s="5" customFormat="1" ht="31.5" customHeight="1">
      <c r="A20" s="23">
        <v>1</v>
      </c>
      <c r="B20" s="39" t="s">
        <v>66</v>
      </c>
      <c r="C20" s="23" t="s">
        <v>35</v>
      </c>
      <c r="D20" s="23" t="s">
        <v>30</v>
      </c>
      <c r="E20" s="23" t="s">
        <v>35</v>
      </c>
      <c r="F20" s="30">
        <v>7912422</v>
      </c>
      <c r="G20" s="63">
        <v>292</v>
      </c>
      <c r="H20" s="30"/>
      <c r="I20" s="60" t="s">
        <v>70</v>
      </c>
      <c r="J20" s="30" t="s">
        <v>75</v>
      </c>
      <c r="K20" s="64">
        <v>7348</v>
      </c>
      <c r="L20" s="64">
        <f>K20</f>
        <v>7348</v>
      </c>
      <c r="M20" s="64">
        <f>L20</f>
        <v>7348</v>
      </c>
      <c r="N20" s="64">
        <v>6000</v>
      </c>
      <c r="O20" s="64">
        <v>371</v>
      </c>
      <c r="P20" s="24"/>
      <c r="Q20" s="24"/>
      <c r="R20" s="24"/>
      <c r="S20" s="25"/>
    </row>
    <row r="21" spans="1:19" s="9" customFormat="1" ht="17.25" customHeight="1">
      <c r="A21" s="47" t="s">
        <v>29</v>
      </c>
      <c r="B21" s="77" t="s">
        <v>40</v>
      </c>
      <c r="C21" s="77"/>
      <c r="D21" s="77"/>
      <c r="E21" s="77"/>
      <c r="F21" s="77"/>
      <c r="G21" s="77"/>
      <c r="H21" s="77"/>
      <c r="I21" s="77"/>
      <c r="J21" s="77"/>
      <c r="K21" s="51">
        <f aca="true" t="shared" si="3" ref="K21:S21">+K22+K45</f>
        <v>8342</v>
      </c>
      <c r="L21" s="51"/>
      <c r="M21" s="51">
        <f t="shared" si="3"/>
        <v>8342</v>
      </c>
      <c r="N21" s="51">
        <f t="shared" si="3"/>
        <v>0</v>
      </c>
      <c r="O21" s="51">
        <f t="shared" si="3"/>
        <v>4339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</row>
    <row r="22" spans="1:19" s="5" customFormat="1" ht="17.25" customHeight="1">
      <c r="A22" s="40"/>
      <c r="B22" s="73" t="s">
        <v>32</v>
      </c>
      <c r="C22" s="73"/>
      <c r="D22" s="73"/>
      <c r="E22" s="73"/>
      <c r="F22" s="41"/>
      <c r="G22" s="40"/>
      <c r="H22" s="40"/>
      <c r="I22" s="40"/>
      <c r="J22" s="42"/>
      <c r="K22" s="43">
        <f>SUM(K23:K44)</f>
        <v>8006</v>
      </c>
      <c r="L22" s="43"/>
      <c r="M22" s="43">
        <f>SUM(M23:M44)</f>
        <v>8006</v>
      </c>
      <c r="N22" s="43">
        <f>SUM(N23:N44)</f>
        <v>0</v>
      </c>
      <c r="O22" s="43">
        <f>SUM(O23:O44)</f>
        <v>4003</v>
      </c>
      <c r="P22" s="43"/>
      <c r="Q22" s="43"/>
      <c r="R22" s="43"/>
      <c r="S22" s="43"/>
    </row>
    <row r="23" spans="1:19" s="5" customFormat="1" ht="36.75" customHeight="1">
      <c r="A23" s="23">
        <v>1</v>
      </c>
      <c r="B23" s="31" t="s">
        <v>41</v>
      </c>
      <c r="C23" s="23" t="s">
        <v>35</v>
      </c>
      <c r="D23" s="23" t="s">
        <v>30</v>
      </c>
      <c r="E23" s="23" t="s">
        <v>35</v>
      </c>
      <c r="F23" s="27"/>
      <c r="G23" s="23">
        <v>292</v>
      </c>
      <c r="H23" s="23"/>
      <c r="I23" s="23">
        <v>2022</v>
      </c>
      <c r="J23" s="26"/>
      <c r="K23" s="64">
        <f>L23*2</f>
        <v>440</v>
      </c>
      <c r="L23" s="64">
        <v>220</v>
      </c>
      <c r="M23" s="64">
        <f aca="true" t="shared" si="4" ref="M23:M46">K23</f>
        <v>440</v>
      </c>
      <c r="N23" s="64"/>
      <c r="O23" s="64">
        <f aca="true" t="shared" si="5" ref="O23:O44">+L23</f>
        <v>220</v>
      </c>
      <c r="P23" s="28"/>
      <c r="Q23" s="28"/>
      <c r="R23" s="28"/>
      <c r="S23" s="29"/>
    </row>
    <row r="24" spans="1:19" s="5" customFormat="1" ht="30" customHeight="1">
      <c r="A24" s="23">
        <v>2</v>
      </c>
      <c r="B24" s="31" t="s">
        <v>42</v>
      </c>
      <c r="C24" s="23" t="s">
        <v>35</v>
      </c>
      <c r="D24" s="23" t="s">
        <v>30</v>
      </c>
      <c r="E24" s="23" t="s">
        <v>35</v>
      </c>
      <c r="F24" s="27"/>
      <c r="G24" s="23">
        <v>292</v>
      </c>
      <c r="H24" s="23"/>
      <c r="I24" s="23">
        <v>2022</v>
      </c>
      <c r="J24" s="26"/>
      <c r="K24" s="64">
        <f aca="true" t="shared" si="6" ref="K24:K44">L24*2</f>
        <v>264</v>
      </c>
      <c r="L24" s="64">
        <v>132</v>
      </c>
      <c r="M24" s="64">
        <f t="shared" si="4"/>
        <v>264</v>
      </c>
      <c r="N24" s="64"/>
      <c r="O24" s="64">
        <f t="shared" si="5"/>
        <v>132</v>
      </c>
      <c r="P24" s="28"/>
      <c r="Q24" s="28"/>
      <c r="R24" s="28"/>
      <c r="S24" s="29"/>
    </row>
    <row r="25" spans="1:19" s="5" customFormat="1" ht="30" customHeight="1">
      <c r="A25" s="23">
        <v>3</v>
      </c>
      <c r="B25" s="31" t="s">
        <v>43</v>
      </c>
      <c r="C25" s="23" t="s">
        <v>35</v>
      </c>
      <c r="D25" s="23" t="s">
        <v>30</v>
      </c>
      <c r="E25" s="23" t="s">
        <v>35</v>
      </c>
      <c r="F25" s="27"/>
      <c r="G25" s="23">
        <v>292</v>
      </c>
      <c r="H25" s="23"/>
      <c r="I25" s="23">
        <v>2022</v>
      </c>
      <c r="J25" s="26"/>
      <c r="K25" s="64">
        <f t="shared" si="6"/>
        <v>212</v>
      </c>
      <c r="L25" s="64">
        <v>106</v>
      </c>
      <c r="M25" s="64">
        <f t="shared" si="4"/>
        <v>212</v>
      </c>
      <c r="N25" s="64"/>
      <c r="O25" s="64">
        <f t="shared" si="5"/>
        <v>106</v>
      </c>
      <c r="P25" s="28"/>
      <c r="Q25" s="28"/>
      <c r="R25" s="28"/>
      <c r="S25" s="29"/>
    </row>
    <row r="26" spans="1:19" s="5" customFormat="1" ht="30" customHeight="1">
      <c r="A26" s="23">
        <v>4</v>
      </c>
      <c r="B26" s="31" t="s">
        <v>44</v>
      </c>
      <c r="C26" s="23" t="s">
        <v>35</v>
      </c>
      <c r="D26" s="23" t="s">
        <v>30</v>
      </c>
      <c r="E26" s="23" t="s">
        <v>35</v>
      </c>
      <c r="F26" s="27"/>
      <c r="G26" s="23">
        <v>292</v>
      </c>
      <c r="H26" s="23"/>
      <c r="I26" s="23">
        <v>2022</v>
      </c>
      <c r="J26" s="26"/>
      <c r="K26" s="64">
        <f t="shared" si="6"/>
        <v>128</v>
      </c>
      <c r="L26" s="64">
        <v>64</v>
      </c>
      <c r="M26" s="64">
        <f t="shared" si="4"/>
        <v>128</v>
      </c>
      <c r="N26" s="64"/>
      <c r="O26" s="64">
        <f t="shared" si="5"/>
        <v>64</v>
      </c>
      <c r="P26" s="28"/>
      <c r="Q26" s="28"/>
      <c r="R26" s="28"/>
      <c r="S26" s="29"/>
    </row>
    <row r="27" spans="1:19" s="5" customFormat="1" ht="30" customHeight="1">
      <c r="A27" s="23">
        <v>5</v>
      </c>
      <c r="B27" s="31" t="s">
        <v>45</v>
      </c>
      <c r="C27" s="23" t="s">
        <v>35</v>
      </c>
      <c r="D27" s="23" t="s">
        <v>30</v>
      </c>
      <c r="E27" s="23" t="s">
        <v>35</v>
      </c>
      <c r="F27" s="27"/>
      <c r="G27" s="23">
        <v>292</v>
      </c>
      <c r="H27" s="23"/>
      <c r="I27" s="23">
        <v>2022</v>
      </c>
      <c r="J27" s="26"/>
      <c r="K27" s="64">
        <f t="shared" si="6"/>
        <v>608</v>
      </c>
      <c r="L27" s="64">
        <v>304</v>
      </c>
      <c r="M27" s="64">
        <f t="shared" si="4"/>
        <v>608</v>
      </c>
      <c r="N27" s="64"/>
      <c r="O27" s="64">
        <f t="shared" si="5"/>
        <v>304</v>
      </c>
      <c r="P27" s="28"/>
      <c r="Q27" s="28"/>
      <c r="R27" s="28"/>
      <c r="S27" s="29"/>
    </row>
    <row r="28" spans="1:19" s="5" customFormat="1" ht="30" customHeight="1">
      <c r="A28" s="23">
        <v>6</v>
      </c>
      <c r="B28" s="31" t="s">
        <v>46</v>
      </c>
      <c r="C28" s="23" t="s">
        <v>35</v>
      </c>
      <c r="D28" s="23" t="s">
        <v>30</v>
      </c>
      <c r="E28" s="23" t="s">
        <v>35</v>
      </c>
      <c r="F28" s="27"/>
      <c r="G28" s="23">
        <v>292</v>
      </c>
      <c r="H28" s="23"/>
      <c r="I28" s="23">
        <v>2022</v>
      </c>
      <c r="J28" s="26"/>
      <c r="K28" s="64">
        <f t="shared" si="6"/>
        <v>128</v>
      </c>
      <c r="L28" s="64">
        <v>64</v>
      </c>
      <c r="M28" s="64">
        <f t="shared" si="4"/>
        <v>128</v>
      </c>
      <c r="N28" s="64"/>
      <c r="O28" s="64">
        <f t="shared" si="5"/>
        <v>64</v>
      </c>
      <c r="P28" s="28"/>
      <c r="Q28" s="28"/>
      <c r="R28" s="28"/>
      <c r="S28" s="29"/>
    </row>
    <row r="29" spans="1:19" s="5" customFormat="1" ht="30" customHeight="1">
      <c r="A29" s="23">
        <v>7</v>
      </c>
      <c r="B29" s="31" t="s">
        <v>47</v>
      </c>
      <c r="C29" s="23" t="s">
        <v>35</v>
      </c>
      <c r="D29" s="23" t="s">
        <v>30</v>
      </c>
      <c r="E29" s="23" t="s">
        <v>35</v>
      </c>
      <c r="F29" s="27"/>
      <c r="G29" s="23">
        <v>292</v>
      </c>
      <c r="H29" s="23"/>
      <c r="I29" s="23">
        <v>2022</v>
      </c>
      <c r="J29" s="26"/>
      <c r="K29" s="64">
        <f t="shared" si="6"/>
        <v>622</v>
      </c>
      <c r="L29" s="64">
        <v>311</v>
      </c>
      <c r="M29" s="64">
        <f t="shared" si="4"/>
        <v>622</v>
      </c>
      <c r="N29" s="64"/>
      <c r="O29" s="64">
        <f t="shared" si="5"/>
        <v>311</v>
      </c>
      <c r="P29" s="28"/>
      <c r="Q29" s="28"/>
      <c r="R29" s="28"/>
      <c r="S29" s="29"/>
    </row>
    <row r="30" spans="1:19" s="5" customFormat="1" ht="30" customHeight="1">
      <c r="A30" s="23">
        <v>8</v>
      </c>
      <c r="B30" s="31" t="s">
        <v>48</v>
      </c>
      <c r="C30" s="23" t="s">
        <v>35</v>
      </c>
      <c r="D30" s="23" t="s">
        <v>30</v>
      </c>
      <c r="E30" s="23" t="s">
        <v>35</v>
      </c>
      <c r="F30" s="27" t="s">
        <v>72</v>
      </c>
      <c r="G30" s="23">
        <v>292</v>
      </c>
      <c r="H30" s="23"/>
      <c r="I30" s="23">
        <v>2022</v>
      </c>
      <c r="J30" s="26"/>
      <c r="K30" s="64">
        <f t="shared" si="6"/>
        <v>402</v>
      </c>
      <c r="L30" s="64">
        <v>201</v>
      </c>
      <c r="M30" s="64">
        <f t="shared" si="4"/>
        <v>402</v>
      </c>
      <c r="N30" s="64"/>
      <c r="O30" s="64">
        <f t="shared" si="5"/>
        <v>201</v>
      </c>
      <c r="P30" s="28"/>
      <c r="Q30" s="28"/>
      <c r="R30" s="28"/>
      <c r="S30" s="29"/>
    </row>
    <row r="31" spans="1:19" s="5" customFormat="1" ht="30" customHeight="1">
      <c r="A31" s="23">
        <v>9</v>
      </c>
      <c r="B31" s="31" t="s">
        <v>49</v>
      </c>
      <c r="C31" s="23" t="s">
        <v>35</v>
      </c>
      <c r="D31" s="23" t="s">
        <v>30</v>
      </c>
      <c r="E31" s="23" t="s">
        <v>35</v>
      </c>
      <c r="F31" s="27"/>
      <c r="G31" s="23">
        <v>292</v>
      </c>
      <c r="H31" s="23"/>
      <c r="I31" s="23">
        <v>2022</v>
      </c>
      <c r="J31" s="26"/>
      <c r="K31" s="64">
        <f t="shared" si="6"/>
        <v>80</v>
      </c>
      <c r="L31" s="64">
        <v>40</v>
      </c>
      <c r="M31" s="64">
        <f t="shared" si="4"/>
        <v>80</v>
      </c>
      <c r="N31" s="64"/>
      <c r="O31" s="64">
        <f t="shared" si="5"/>
        <v>40</v>
      </c>
      <c r="P31" s="28"/>
      <c r="Q31" s="28"/>
      <c r="R31" s="28"/>
      <c r="S31" s="29"/>
    </row>
    <row r="32" spans="1:19" s="5" customFormat="1" ht="30" customHeight="1">
      <c r="A32" s="23">
        <v>10</v>
      </c>
      <c r="B32" s="31" t="s">
        <v>50</v>
      </c>
      <c r="C32" s="23" t="s">
        <v>35</v>
      </c>
      <c r="D32" s="23" t="s">
        <v>30</v>
      </c>
      <c r="E32" s="23" t="s">
        <v>35</v>
      </c>
      <c r="F32" s="27"/>
      <c r="G32" s="23">
        <v>292</v>
      </c>
      <c r="H32" s="23"/>
      <c r="I32" s="23">
        <v>2022</v>
      </c>
      <c r="J32" s="26"/>
      <c r="K32" s="64">
        <f t="shared" si="6"/>
        <v>460</v>
      </c>
      <c r="L32" s="64">
        <v>230</v>
      </c>
      <c r="M32" s="64">
        <f t="shared" si="4"/>
        <v>460</v>
      </c>
      <c r="N32" s="64"/>
      <c r="O32" s="64">
        <f t="shared" si="5"/>
        <v>230</v>
      </c>
      <c r="P32" s="28"/>
      <c r="Q32" s="28"/>
      <c r="R32" s="28"/>
      <c r="S32" s="29"/>
    </row>
    <row r="33" spans="1:19" s="5" customFormat="1" ht="30" customHeight="1">
      <c r="A33" s="23">
        <v>11</v>
      </c>
      <c r="B33" s="31" t="s">
        <v>51</v>
      </c>
      <c r="C33" s="23" t="s">
        <v>35</v>
      </c>
      <c r="D33" s="23" t="s">
        <v>30</v>
      </c>
      <c r="E33" s="23" t="s">
        <v>35</v>
      </c>
      <c r="F33" s="27"/>
      <c r="G33" s="23">
        <v>292</v>
      </c>
      <c r="H33" s="23"/>
      <c r="I33" s="23">
        <v>2022</v>
      </c>
      <c r="J33" s="26"/>
      <c r="K33" s="64">
        <f t="shared" si="6"/>
        <v>140</v>
      </c>
      <c r="L33" s="64">
        <v>70</v>
      </c>
      <c r="M33" s="64">
        <f t="shared" si="4"/>
        <v>140</v>
      </c>
      <c r="N33" s="64"/>
      <c r="O33" s="64">
        <f t="shared" si="5"/>
        <v>70</v>
      </c>
      <c r="P33" s="28"/>
      <c r="Q33" s="28"/>
      <c r="R33" s="28"/>
      <c r="S33" s="29"/>
    </row>
    <row r="34" spans="1:19" s="5" customFormat="1" ht="30" customHeight="1">
      <c r="A34" s="23">
        <v>12</v>
      </c>
      <c r="B34" s="31" t="s">
        <v>52</v>
      </c>
      <c r="C34" s="23" t="s">
        <v>35</v>
      </c>
      <c r="D34" s="23" t="s">
        <v>30</v>
      </c>
      <c r="E34" s="23" t="s">
        <v>35</v>
      </c>
      <c r="F34" s="27"/>
      <c r="G34" s="23">
        <v>292</v>
      </c>
      <c r="H34" s="23"/>
      <c r="I34" s="23">
        <v>2022</v>
      </c>
      <c r="J34" s="26"/>
      <c r="K34" s="64">
        <f t="shared" si="6"/>
        <v>414</v>
      </c>
      <c r="L34" s="64">
        <v>207</v>
      </c>
      <c r="M34" s="64">
        <f t="shared" si="4"/>
        <v>414</v>
      </c>
      <c r="N34" s="64"/>
      <c r="O34" s="64">
        <f t="shared" si="5"/>
        <v>207</v>
      </c>
      <c r="P34" s="28"/>
      <c r="Q34" s="28"/>
      <c r="R34" s="28"/>
      <c r="S34" s="29"/>
    </row>
    <row r="35" spans="1:19" s="5" customFormat="1" ht="30" customHeight="1">
      <c r="A35" s="23">
        <v>13</v>
      </c>
      <c r="B35" s="31" t="s">
        <v>53</v>
      </c>
      <c r="C35" s="23" t="s">
        <v>35</v>
      </c>
      <c r="D35" s="23" t="s">
        <v>30</v>
      </c>
      <c r="E35" s="23" t="s">
        <v>35</v>
      </c>
      <c r="F35" s="27"/>
      <c r="G35" s="23">
        <v>292</v>
      </c>
      <c r="H35" s="23"/>
      <c r="I35" s="23">
        <v>2022</v>
      </c>
      <c r="J35" s="26"/>
      <c r="K35" s="64">
        <f t="shared" si="6"/>
        <v>970</v>
      </c>
      <c r="L35" s="64">
        <v>485</v>
      </c>
      <c r="M35" s="64">
        <f t="shared" si="4"/>
        <v>970</v>
      </c>
      <c r="N35" s="64"/>
      <c r="O35" s="64">
        <f t="shared" si="5"/>
        <v>485</v>
      </c>
      <c r="P35" s="28"/>
      <c r="Q35" s="28"/>
      <c r="R35" s="28"/>
      <c r="S35" s="29"/>
    </row>
    <row r="36" spans="1:19" s="5" customFormat="1" ht="30" customHeight="1">
      <c r="A36" s="23">
        <v>14</v>
      </c>
      <c r="B36" s="31" t="s">
        <v>54</v>
      </c>
      <c r="C36" s="23" t="s">
        <v>35</v>
      </c>
      <c r="D36" s="23" t="s">
        <v>30</v>
      </c>
      <c r="E36" s="23" t="s">
        <v>35</v>
      </c>
      <c r="F36" s="27"/>
      <c r="G36" s="23">
        <v>292</v>
      </c>
      <c r="H36" s="23"/>
      <c r="I36" s="23">
        <v>2022</v>
      </c>
      <c r="J36" s="26"/>
      <c r="K36" s="64">
        <f t="shared" si="6"/>
        <v>282</v>
      </c>
      <c r="L36" s="64">
        <v>141</v>
      </c>
      <c r="M36" s="64">
        <f t="shared" si="4"/>
        <v>282</v>
      </c>
      <c r="N36" s="64"/>
      <c r="O36" s="64">
        <f t="shared" si="5"/>
        <v>141</v>
      </c>
      <c r="P36" s="28"/>
      <c r="Q36" s="28"/>
      <c r="R36" s="28"/>
      <c r="S36" s="29"/>
    </row>
    <row r="37" spans="1:19" s="5" customFormat="1" ht="30" customHeight="1">
      <c r="A37" s="23">
        <v>15</v>
      </c>
      <c r="B37" s="31" t="s">
        <v>55</v>
      </c>
      <c r="C37" s="23" t="s">
        <v>35</v>
      </c>
      <c r="D37" s="23" t="s">
        <v>30</v>
      </c>
      <c r="E37" s="23" t="s">
        <v>35</v>
      </c>
      <c r="F37" s="27"/>
      <c r="G37" s="23">
        <v>292</v>
      </c>
      <c r="H37" s="23"/>
      <c r="I37" s="23">
        <v>2022</v>
      </c>
      <c r="J37" s="26"/>
      <c r="K37" s="64">
        <f t="shared" si="6"/>
        <v>314</v>
      </c>
      <c r="L37" s="64">
        <v>157</v>
      </c>
      <c r="M37" s="64">
        <f t="shared" si="4"/>
        <v>314</v>
      </c>
      <c r="N37" s="64"/>
      <c r="O37" s="64">
        <f t="shared" si="5"/>
        <v>157</v>
      </c>
      <c r="P37" s="28"/>
      <c r="Q37" s="28"/>
      <c r="R37" s="28"/>
      <c r="S37" s="29"/>
    </row>
    <row r="38" spans="1:19" s="5" customFormat="1" ht="30" customHeight="1">
      <c r="A38" s="23">
        <v>16</v>
      </c>
      <c r="B38" s="31" t="s">
        <v>56</v>
      </c>
      <c r="C38" s="23" t="s">
        <v>35</v>
      </c>
      <c r="D38" s="23" t="s">
        <v>30</v>
      </c>
      <c r="E38" s="23" t="s">
        <v>35</v>
      </c>
      <c r="F38" s="27"/>
      <c r="G38" s="23">
        <v>292</v>
      </c>
      <c r="H38" s="23"/>
      <c r="I38" s="23">
        <v>2022</v>
      </c>
      <c r="J38" s="26"/>
      <c r="K38" s="64">
        <f t="shared" si="6"/>
        <v>736</v>
      </c>
      <c r="L38" s="64">
        <v>368</v>
      </c>
      <c r="M38" s="64">
        <f t="shared" si="4"/>
        <v>736</v>
      </c>
      <c r="N38" s="64"/>
      <c r="O38" s="64">
        <f t="shared" si="5"/>
        <v>368</v>
      </c>
      <c r="P38" s="28"/>
      <c r="Q38" s="28"/>
      <c r="R38" s="28"/>
      <c r="S38" s="29"/>
    </row>
    <row r="39" spans="1:19" s="5" customFormat="1" ht="30" customHeight="1">
      <c r="A39" s="23">
        <v>17</v>
      </c>
      <c r="B39" s="31" t="s">
        <v>57</v>
      </c>
      <c r="C39" s="23" t="s">
        <v>35</v>
      </c>
      <c r="D39" s="23" t="s">
        <v>30</v>
      </c>
      <c r="E39" s="23" t="s">
        <v>35</v>
      </c>
      <c r="F39" s="27"/>
      <c r="G39" s="23">
        <v>292</v>
      </c>
      <c r="H39" s="23"/>
      <c r="I39" s="23">
        <v>2022</v>
      </c>
      <c r="J39" s="26"/>
      <c r="K39" s="64">
        <f t="shared" si="6"/>
        <v>64</v>
      </c>
      <c r="L39" s="64">
        <v>32</v>
      </c>
      <c r="M39" s="64">
        <f t="shared" si="4"/>
        <v>64</v>
      </c>
      <c r="N39" s="64"/>
      <c r="O39" s="64">
        <f t="shared" si="5"/>
        <v>32</v>
      </c>
      <c r="P39" s="28"/>
      <c r="Q39" s="28"/>
      <c r="R39" s="28"/>
      <c r="S39" s="29"/>
    </row>
    <row r="40" spans="1:19" s="5" customFormat="1" ht="30" customHeight="1">
      <c r="A40" s="23">
        <v>18</v>
      </c>
      <c r="B40" s="31" t="s">
        <v>58</v>
      </c>
      <c r="C40" s="23" t="s">
        <v>35</v>
      </c>
      <c r="D40" s="23" t="s">
        <v>30</v>
      </c>
      <c r="E40" s="23" t="s">
        <v>35</v>
      </c>
      <c r="F40" s="27"/>
      <c r="G40" s="23">
        <v>292</v>
      </c>
      <c r="H40" s="23"/>
      <c r="I40" s="23">
        <v>2022</v>
      </c>
      <c r="J40" s="26"/>
      <c r="K40" s="64">
        <f t="shared" si="6"/>
        <v>48</v>
      </c>
      <c r="L40" s="64">
        <v>24</v>
      </c>
      <c r="M40" s="64">
        <f t="shared" si="4"/>
        <v>48</v>
      </c>
      <c r="N40" s="64"/>
      <c r="O40" s="64">
        <f t="shared" si="5"/>
        <v>24</v>
      </c>
      <c r="P40" s="28"/>
      <c r="Q40" s="28"/>
      <c r="R40" s="28"/>
      <c r="S40" s="29"/>
    </row>
    <row r="41" spans="1:19" s="5" customFormat="1" ht="30" customHeight="1">
      <c r="A41" s="23">
        <v>19</v>
      </c>
      <c r="B41" s="31" t="s">
        <v>59</v>
      </c>
      <c r="C41" s="23" t="s">
        <v>35</v>
      </c>
      <c r="D41" s="23" t="s">
        <v>30</v>
      </c>
      <c r="E41" s="23" t="s">
        <v>35</v>
      </c>
      <c r="F41" s="27"/>
      <c r="G41" s="23">
        <v>292</v>
      </c>
      <c r="H41" s="23"/>
      <c r="I41" s="23">
        <v>2022</v>
      </c>
      <c r="J41" s="26"/>
      <c r="K41" s="64">
        <f t="shared" si="6"/>
        <v>732</v>
      </c>
      <c r="L41" s="64">
        <v>366</v>
      </c>
      <c r="M41" s="64">
        <f t="shared" si="4"/>
        <v>732</v>
      </c>
      <c r="N41" s="64"/>
      <c r="O41" s="64">
        <f t="shared" si="5"/>
        <v>366</v>
      </c>
      <c r="P41" s="28"/>
      <c r="Q41" s="28"/>
      <c r="R41" s="28"/>
      <c r="S41" s="29"/>
    </row>
    <row r="42" spans="1:19" s="5" customFormat="1" ht="30" customHeight="1">
      <c r="A42" s="23">
        <v>20</v>
      </c>
      <c r="B42" s="31" t="s">
        <v>60</v>
      </c>
      <c r="C42" s="23" t="s">
        <v>35</v>
      </c>
      <c r="D42" s="23" t="s">
        <v>30</v>
      </c>
      <c r="E42" s="23" t="s">
        <v>35</v>
      </c>
      <c r="F42" s="27"/>
      <c r="G42" s="23">
        <v>292</v>
      </c>
      <c r="H42" s="23"/>
      <c r="I42" s="23">
        <v>2022</v>
      </c>
      <c r="J42" s="26"/>
      <c r="K42" s="64">
        <f t="shared" si="6"/>
        <v>322</v>
      </c>
      <c r="L42" s="64">
        <v>161</v>
      </c>
      <c r="M42" s="64">
        <f t="shared" si="4"/>
        <v>322</v>
      </c>
      <c r="N42" s="64"/>
      <c r="O42" s="64">
        <f t="shared" si="5"/>
        <v>161</v>
      </c>
      <c r="P42" s="28"/>
      <c r="Q42" s="28"/>
      <c r="R42" s="28"/>
      <c r="S42" s="29"/>
    </row>
    <row r="43" spans="1:19" s="5" customFormat="1" ht="30" customHeight="1">
      <c r="A43" s="23">
        <v>21</v>
      </c>
      <c r="B43" s="31" t="s">
        <v>61</v>
      </c>
      <c r="C43" s="23" t="s">
        <v>35</v>
      </c>
      <c r="D43" s="23" t="s">
        <v>30</v>
      </c>
      <c r="E43" s="23" t="s">
        <v>35</v>
      </c>
      <c r="F43" s="27"/>
      <c r="G43" s="23">
        <v>292</v>
      </c>
      <c r="H43" s="23"/>
      <c r="I43" s="23">
        <v>2022</v>
      </c>
      <c r="J43" s="26"/>
      <c r="K43" s="64">
        <f t="shared" si="6"/>
        <v>278</v>
      </c>
      <c r="L43" s="64">
        <v>139</v>
      </c>
      <c r="M43" s="64">
        <f t="shared" si="4"/>
        <v>278</v>
      </c>
      <c r="N43" s="64"/>
      <c r="O43" s="64">
        <f t="shared" si="5"/>
        <v>139</v>
      </c>
      <c r="P43" s="28"/>
      <c r="Q43" s="28"/>
      <c r="R43" s="28"/>
      <c r="S43" s="29"/>
    </row>
    <row r="44" spans="1:19" s="5" customFormat="1" ht="30" customHeight="1">
      <c r="A44" s="23">
        <v>22</v>
      </c>
      <c r="B44" s="31" t="s">
        <v>62</v>
      </c>
      <c r="C44" s="23" t="s">
        <v>35</v>
      </c>
      <c r="D44" s="23" t="s">
        <v>30</v>
      </c>
      <c r="E44" s="23" t="s">
        <v>35</v>
      </c>
      <c r="F44" s="27"/>
      <c r="G44" s="23">
        <v>292</v>
      </c>
      <c r="H44" s="23"/>
      <c r="I44" s="23">
        <v>2022</v>
      </c>
      <c r="J44" s="26"/>
      <c r="K44" s="64">
        <f t="shared" si="6"/>
        <v>362</v>
      </c>
      <c r="L44" s="64">
        <v>181</v>
      </c>
      <c r="M44" s="64">
        <f t="shared" si="4"/>
        <v>362</v>
      </c>
      <c r="N44" s="64"/>
      <c r="O44" s="64">
        <f t="shared" si="5"/>
        <v>181</v>
      </c>
      <c r="P44" s="28"/>
      <c r="Q44" s="28"/>
      <c r="R44" s="28"/>
      <c r="S44" s="29"/>
    </row>
    <row r="45" spans="1:19" s="5" customFormat="1" ht="19.5" customHeight="1">
      <c r="A45" s="40"/>
      <c r="B45" s="73" t="s">
        <v>39</v>
      </c>
      <c r="C45" s="73"/>
      <c r="D45" s="73"/>
      <c r="E45" s="73"/>
      <c r="F45" s="41"/>
      <c r="G45" s="40"/>
      <c r="H45" s="40"/>
      <c r="I45" s="40"/>
      <c r="J45" s="42"/>
      <c r="K45" s="43">
        <f aca="true" t="shared" si="7" ref="K45:S45">SUM(K46)</f>
        <v>336</v>
      </c>
      <c r="L45" s="43">
        <f t="shared" si="7"/>
        <v>336</v>
      </c>
      <c r="M45" s="43">
        <f t="shared" si="7"/>
        <v>336</v>
      </c>
      <c r="N45" s="43">
        <f t="shared" si="7"/>
        <v>0</v>
      </c>
      <c r="O45" s="43">
        <f t="shared" si="7"/>
        <v>336</v>
      </c>
      <c r="P45" s="43">
        <f t="shared" si="7"/>
        <v>0</v>
      </c>
      <c r="Q45" s="43">
        <f t="shared" si="7"/>
        <v>0</v>
      </c>
      <c r="R45" s="43">
        <f t="shared" si="7"/>
        <v>0</v>
      </c>
      <c r="S45" s="43">
        <f t="shared" si="7"/>
        <v>0</v>
      </c>
    </row>
    <row r="46" spans="1:19" s="5" customFormat="1" ht="37.5" customHeight="1">
      <c r="A46" s="23">
        <v>1</v>
      </c>
      <c r="B46" s="31" t="s">
        <v>64</v>
      </c>
      <c r="C46" s="23" t="s">
        <v>35</v>
      </c>
      <c r="D46" s="23" t="s">
        <v>30</v>
      </c>
      <c r="E46" s="23" t="s">
        <v>35</v>
      </c>
      <c r="F46" s="27"/>
      <c r="G46" s="23">
        <v>309</v>
      </c>
      <c r="H46" s="23"/>
      <c r="I46" s="23">
        <v>2022</v>
      </c>
      <c r="J46" s="26"/>
      <c r="K46" s="64">
        <f>L46</f>
        <v>336</v>
      </c>
      <c r="L46" s="64">
        <v>336</v>
      </c>
      <c r="M46" s="64">
        <f t="shared" si="4"/>
        <v>336</v>
      </c>
      <c r="N46" s="64"/>
      <c r="O46" s="64">
        <f>+L46</f>
        <v>336</v>
      </c>
      <c r="P46" s="28"/>
      <c r="Q46" s="28"/>
      <c r="R46" s="28"/>
      <c r="S46" s="29"/>
    </row>
    <row r="47" spans="1:19" s="6" customFormat="1" ht="21.75" customHeight="1">
      <c r="A47" s="7"/>
      <c r="B47" s="7"/>
      <c r="C47" s="7"/>
      <c r="E47" s="7"/>
      <c r="F47" s="3"/>
      <c r="G47" s="7"/>
      <c r="L47" s="15"/>
      <c r="O47" s="17"/>
      <c r="R47" s="7"/>
      <c r="S47" s="7"/>
    </row>
    <row r="48" spans="1:19" s="6" customFormat="1" ht="11.25">
      <c r="A48" s="7"/>
      <c r="B48" s="7"/>
      <c r="C48" s="7"/>
      <c r="E48" s="7"/>
      <c r="F48" s="3"/>
      <c r="G48" s="7"/>
      <c r="L48" s="15"/>
      <c r="O48" s="17"/>
      <c r="R48" s="7"/>
      <c r="S48" s="7"/>
    </row>
    <row r="49" spans="1:19" s="6" customFormat="1" ht="11.25">
      <c r="A49" s="7"/>
      <c r="B49" s="7"/>
      <c r="C49" s="7"/>
      <c r="E49" s="7"/>
      <c r="F49" s="3"/>
      <c r="G49" s="7"/>
      <c r="L49" s="15"/>
      <c r="O49" s="17"/>
      <c r="R49" s="7"/>
      <c r="S49" s="7"/>
    </row>
    <row r="50" spans="1:19" s="6" customFormat="1" ht="11.25">
      <c r="A50" s="7"/>
      <c r="B50" s="7"/>
      <c r="C50" s="7"/>
      <c r="E50" s="7"/>
      <c r="F50" s="3"/>
      <c r="G50" s="7"/>
      <c r="L50" s="15"/>
      <c r="O50" s="17"/>
      <c r="R50" s="7"/>
      <c r="S50" s="7"/>
    </row>
    <row r="51" spans="1:19" s="6" customFormat="1" ht="11.25">
      <c r="A51" s="7"/>
      <c r="B51" s="7"/>
      <c r="C51" s="7"/>
      <c r="E51" s="7"/>
      <c r="F51" s="3"/>
      <c r="G51" s="7"/>
      <c r="L51" s="15"/>
      <c r="O51" s="17"/>
      <c r="R51" s="7"/>
      <c r="S51" s="7"/>
    </row>
    <row r="52" spans="1:19" s="6" customFormat="1" ht="11.25">
      <c r="A52" s="7"/>
      <c r="B52" s="7"/>
      <c r="C52" s="7"/>
      <c r="E52" s="7"/>
      <c r="F52" s="3"/>
      <c r="G52" s="7"/>
      <c r="L52" s="15"/>
      <c r="O52" s="17"/>
      <c r="R52" s="7"/>
      <c r="S52" s="7"/>
    </row>
    <row r="53" spans="1:19" s="6" customFormat="1" ht="11.25">
      <c r="A53" s="7"/>
      <c r="B53" s="7"/>
      <c r="C53" s="7"/>
      <c r="E53" s="7"/>
      <c r="F53" s="3"/>
      <c r="G53" s="7"/>
      <c r="L53" s="15"/>
      <c r="O53" s="17"/>
      <c r="R53" s="7"/>
      <c r="S53" s="7"/>
    </row>
    <row r="54" spans="1:19" s="6" customFormat="1" ht="11.25">
      <c r="A54" s="7"/>
      <c r="B54" s="7"/>
      <c r="C54" s="7"/>
      <c r="E54" s="7"/>
      <c r="F54" s="3"/>
      <c r="G54" s="7"/>
      <c r="L54" s="15"/>
      <c r="O54" s="17"/>
      <c r="R54" s="7"/>
      <c r="S54" s="7"/>
    </row>
    <row r="55" spans="1:19" s="6" customFormat="1" ht="11.25">
      <c r="A55" s="7"/>
      <c r="B55" s="7"/>
      <c r="C55" s="7"/>
      <c r="E55" s="7"/>
      <c r="F55" s="3"/>
      <c r="G55" s="7"/>
      <c r="L55" s="15"/>
      <c r="O55" s="17"/>
      <c r="R55" s="7"/>
      <c r="S55" s="7"/>
    </row>
    <row r="56" spans="1:19" s="6" customFormat="1" ht="11.25">
      <c r="A56" s="7"/>
      <c r="B56" s="7"/>
      <c r="C56" s="7"/>
      <c r="E56" s="7"/>
      <c r="F56" s="3"/>
      <c r="G56" s="7"/>
      <c r="L56" s="15"/>
      <c r="O56" s="17"/>
      <c r="R56" s="7"/>
      <c r="S56" s="7"/>
    </row>
    <row r="57" spans="1:19" s="6" customFormat="1" ht="11.25">
      <c r="A57" s="7"/>
      <c r="B57" s="7"/>
      <c r="C57" s="7"/>
      <c r="E57" s="7"/>
      <c r="F57" s="3"/>
      <c r="G57" s="7"/>
      <c r="L57" s="15"/>
      <c r="O57" s="17"/>
      <c r="R57" s="7"/>
      <c r="S57" s="7"/>
    </row>
    <row r="58" spans="1:19" s="6" customFormat="1" ht="11.25">
      <c r="A58" s="7"/>
      <c r="B58" s="7"/>
      <c r="C58" s="7"/>
      <c r="E58" s="7"/>
      <c r="F58" s="3"/>
      <c r="G58" s="7"/>
      <c r="L58" s="15"/>
      <c r="O58" s="17"/>
      <c r="R58" s="7"/>
      <c r="S58" s="7"/>
    </row>
    <row r="59" spans="1:19" s="6" customFormat="1" ht="11.25">
      <c r="A59" s="7"/>
      <c r="B59" s="7"/>
      <c r="C59" s="7"/>
      <c r="E59" s="7"/>
      <c r="F59" s="3"/>
      <c r="G59" s="7"/>
      <c r="L59" s="15"/>
      <c r="O59" s="17"/>
      <c r="R59" s="7"/>
      <c r="S59" s="7"/>
    </row>
    <row r="60" spans="1:19" s="6" customFormat="1" ht="11.25">
      <c r="A60" s="7"/>
      <c r="B60" s="7"/>
      <c r="C60" s="7"/>
      <c r="E60" s="7"/>
      <c r="F60" s="3"/>
      <c r="G60" s="7"/>
      <c r="L60" s="15"/>
      <c r="O60" s="17"/>
      <c r="R60" s="7"/>
      <c r="S60" s="7"/>
    </row>
    <row r="61" spans="1:19" s="6" customFormat="1" ht="11.25">
      <c r="A61" s="7"/>
      <c r="B61" s="7"/>
      <c r="C61" s="7"/>
      <c r="E61" s="7"/>
      <c r="F61" s="3"/>
      <c r="G61" s="7"/>
      <c r="L61" s="15"/>
      <c r="O61" s="17"/>
      <c r="R61" s="7"/>
      <c r="S61" s="7"/>
    </row>
    <row r="62" spans="1:19" s="6" customFormat="1" ht="11.25">
      <c r="A62" s="7"/>
      <c r="B62" s="7"/>
      <c r="C62" s="7"/>
      <c r="E62" s="7"/>
      <c r="F62" s="3"/>
      <c r="G62" s="7"/>
      <c r="L62" s="15"/>
      <c r="O62" s="17"/>
      <c r="R62" s="7"/>
      <c r="S62" s="7"/>
    </row>
    <row r="63" spans="1:19" s="6" customFormat="1" ht="11.25">
      <c r="A63" s="7"/>
      <c r="B63" s="7"/>
      <c r="C63" s="7"/>
      <c r="E63" s="7"/>
      <c r="F63" s="3"/>
      <c r="G63" s="7"/>
      <c r="L63" s="15"/>
      <c r="O63" s="17"/>
      <c r="R63" s="7"/>
      <c r="S63" s="7"/>
    </row>
    <row r="64" spans="1:19" s="6" customFormat="1" ht="11.25">
      <c r="A64" s="7"/>
      <c r="B64" s="7"/>
      <c r="C64" s="7"/>
      <c r="E64" s="7"/>
      <c r="F64" s="3"/>
      <c r="G64" s="7"/>
      <c r="L64" s="15"/>
      <c r="O64" s="17"/>
      <c r="R64" s="7"/>
      <c r="S64" s="7"/>
    </row>
    <row r="65" spans="1:19" s="6" customFormat="1" ht="11.25">
      <c r="A65" s="7"/>
      <c r="B65" s="7"/>
      <c r="C65" s="7"/>
      <c r="E65" s="7"/>
      <c r="F65" s="3"/>
      <c r="G65" s="7"/>
      <c r="L65" s="15"/>
      <c r="O65" s="17"/>
      <c r="R65" s="7"/>
      <c r="S65" s="7"/>
    </row>
    <row r="66" spans="1:19" s="6" customFormat="1" ht="11.25">
      <c r="A66" s="7"/>
      <c r="B66" s="7"/>
      <c r="C66" s="7"/>
      <c r="E66" s="7"/>
      <c r="F66" s="3"/>
      <c r="G66" s="7"/>
      <c r="L66" s="15"/>
      <c r="O66" s="17"/>
      <c r="R66" s="7"/>
      <c r="S66" s="7"/>
    </row>
    <row r="67" spans="1:19" s="6" customFormat="1" ht="11.25">
      <c r="A67" s="7"/>
      <c r="B67" s="7"/>
      <c r="C67" s="7"/>
      <c r="E67" s="7"/>
      <c r="F67" s="3"/>
      <c r="G67" s="7"/>
      <c r="L67" s="15"/>
      <c r="O67" s="17"/>
      <c r="R67" s="7"/>
      <c r="S67" s="7"/>
    </row>
    <row r="68" spans="1:19" s="6" customFormat="1" ht="11.25">
      <c r="A68" s="7"/>
      <c r="B68" s="7"/>
      <c r="C68" s="7"/>
      <c r="E68" s="7"/>
      <c r="F68" s="3"/>
      <c r="G68" s="7"/>
      <c r="L68" s="15"/>
      <c r="O68" s="17"/>
      <c r="R68" s="7"/>
      <c r="S68" s="7"/>
    </row>
    <row r="69" spans="1:19" s="6" customFormat="1" ht="11.25">
      <c r="A69" s="7"/>
      <c r="B69" s="7"/>
      <c r="C69" s="7"/>
      <c r="E69" s="7"/>
      <c r="F69" s="3"/>
      <c r="G69" s="7"/>
      <c r="L69" s="15"/>
      <c r="O69" s="17"/>
      <c r="R69" s="7"/>
      <c r="S69" s="7"/>
    </row>
    <row r="70" spans="1:19" s="6" customFormat="1" ht="11.25">
      <c r="A70" s="7"/>
      <c r="B70" s="7"/>
      <c r="C70" s="7"/>
      <c r="E70" s="7"/>
      <c r="F70" s="3"/>
      <c r="G70" s="7"/>
      <c r="L70" s="15"/>
      <c r="O70" s="17"/>
      <c r="R70" s="7"/>
      <c r="S70" s="7"/>
    </row>
    <row r="71" spans="1:19" s="6" customFormat="1" ht="11.25">
      <c r="A71" s="7"/>
      <c r="B71" s="7"/>
      <c r="C71" s="7"/>
      <c r="E71" s="7"/>
      <c r="F71" s="3"/>
      <c r="G71" s="7"/>
      <c r="L71" s="15"/>
      <c r="O71" s="17"/>
      <c r="R71" s="7"/>
      <c r="S71" s="7"/>
    </row>
    <row r="72" spans="1:22" ht="12">
      <c r="A72" s="7"/>
      <c r="T72" s="5"/>
      <c r="U72" s="5"/>
      <c r="V72" s="5"/>
    </row>
    <row r="73" spans="1:22" ht="12">
      <c r="A73" s="7"/>
      <c r="T73" s="5"/>
      <c r="U73" s="5"/>
      <c r="V73" s="5"/>
    </row>
    <row r="74" spans="1:22" ht="12">
      <c r="A74" s="7"/>
      <c r="T74" s="5"/>
      <c r="U74" s="5"/>
      <c r="V74" s="5"/>
    </row>
    <row r="75" spans="1:22" ht="12">
      <c r="A75" s="7"/>
      <c r="T75" s="5"/>
      <c r="U75" s="5"/>
      <c r="V75" s="5"/>
    </row>
    <row r="76" spans="1:22" ht="12">
      <c r="A76" s="7"/>
      <c r="T76" s="5"/>
      <c r="U76" s="5"/>
      <c r="V76" s="5"/>
    </row>
    <row r="77" spans="1:22" ht="12">
      <c r="A77" s="7"/>
      <c r="T77" s="5"/>
      <c r="U77" s="5"/>
      <c r="V77" s="5"/>
    </row>
    <row r="78" spans="1:22" ht="12">
      <c r="A78" s="7"/>
      <c r="T78" s="5"/>
      <c r="U78" s="5"/>
      <c r="V78" s="5"/>
    </row>
    <row r="79" spans="1:22" ht="12">
      <c r="A79" s="7"/>
      <c r="T79" s="5"/>
      <c r="U79" s="5"/>
      <c r="V79" s="5"/>
    </row>
    <row r="80" spans="1:22" ht="12">
      <c r="A80" s="7"/>
      <c r="T80" s="5"/>
      <c r="U80" s="5"/>
      <c r="V80" s="5"/>
    </row>
    <row r="81" spans="1:22" ht="12">
      <c r="A81" s="7"/>
      <c r="T81" s="5"/>
      <c r="U81" s="5"/>
      <c r="V81" s="5"/>
    </row>
    <row r="82" spans="1:22" ht="12">
      <c r="A82" s="7"/>
      <c r="T82" s="5"/>
      <c r="U82" s="5"/>
      <c r="V82" s="5"/>
    </row>
    <row r="83" spans="20:22" ht="12">
      <c r="T83" s="5"/>
      <c r="U83" s="5"/>
      <c r="V83" s="5"/>
    </row>
    <row r="84" spans="20:22" ht="12">
      <c r="T84" s="5"/>
      <c r="U84" s="5"/>
      <c r="V84" s="5"/>
    </row>
    <row r="85" spans="20:22" ht="12">
      <c r="T85" s="10"/>
      <c r="U85" s="10"/>
      <c r="V85" s="11"/>
    </row>
    <row r="86" spans="20:22" ht="12">
      <c r="T86" s="10"/>
      <c r="U86" s="10"/>
      <c r="V86" s="11"/>
    </row>
    <row r="87" spans="20:22" ht="12">
      <c r="T87" s="12" t="e">
        <f>#REF!+#REF!</f>
        <v>#REF!</v>
      </c>
      <c r="U87" s="12"/>
      <c r="V87" s="11"/>
    </row>
    <row r="88" spans="20:22" ht="12">
      <c r="T88" s="12"/>
      <c r="U88" s="12"/>
      <c r="V88" s="11"/>
    </row>
  </sheetData>
  <sheetProtection/>
  <mergeCells count="34">
    <mergeCell ref="A1:B1"/>
    <mergeCell ref="B22:E22"/>
    <mergeCell ref="J7:J10"/>
    <mergeCell ref="N6:N10"/>
    <mergeCell ref="K7:L8"/>
    <mergeCell ref="B45:E45"/>
    <mergeCell ref="E6:E10"/>
    <mergeCell ref="F6:F10"/>
    <mergeCell ref="B13:D13"/>
    <mergeCell ref="B21:J21"/>
    <mergeCell ref="A2:B2"/>
    <mergeCell ref="O2:S2"/>
    <mergeCell ref="A3:R3"/>
    <mergeCell ref="A6:A10"/>
    <mergeCell ref="B6:B10"/>
    <mergeCell ref="C6:C10"/>
    <mergeCell ref="D6:D10"/>
    <mergeCell ref="S6:S10"/>
    <mergeCell ref="I6:I10"/>
    <mergeCell ref="M6:M10"/>
    <mergeCell ref="P7:Q9"/>
    <mergeCell ref="B14:J14"/>
    <mergeCell ref="B19:J19"/>
    <mergeCell ref="J6:L6"/>
    <mergeCell ref="L9:L10"/>
    <mergeCell ref="K9:K10"/>
    <mergeCell ref="A4:S4"/>
    <mergeCell ref="U4:Z4"/>
    <mergeCell ref="R6:R10"/>
    <mergeCell ref="O6:Q6"/>
    <mergeCell ref="O7:O10"/>
    <mergeCell ref="P5:S5"/>
    <mergeCell ref="G6:G10"/>
    <mergeCell ref="H6:H10"/>
  </mergeCells>
  <printOptions horizontalCentered="1"/>
  <pageMargins left="0" right="0" top="0.5" bottom="0.25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4:B14"/>
  <sheetViews>
    <sheetView zoomScalePageLayoutView="0" workbookViewId="0" topLeftCell="A1">
      <selection activeCell="E22" sqref="E22"/>
    </sheetView>
  </sheetViews>
  <sheetFormatPr defaultColWidth="9.00390625" defaultRowHeight="15.75"/>
  <sheetData>
    <row r="14" ht="15.75">
      <c r="B14">
        <f>39*149</f>
        <v>5811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hoang nguyen</cp:lastModifiedBy>
  <cp:lastPrinted>2022-07-28T09:29:01Z</cp:lastPrinted>
  <dcterms:created xsi:type="dcterms:W3CDTF">2019-05-15T03:42:21Z</dcterms:created>
  <dcterms:modified xsi:type="dcterms:W3CDTF">2022-07-29T07:30:23Z</dcterms:modified>
  <cp:category/>
  <cp:version/>
  <cp:contentType/>
  <cp:contentStatus/>
</cp:coreProperties>
</file>